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activeTab="0"/>
  </bookViews>
  <sheets>
    <sheet name="記入シート" sheetId="1" r:id="rId1"/>
    <sheet name="記入例" sheetId="2" r:id="rId2"/>
    <sheet name="群馬使用シート" sheetId="3" state="hidden" r:id="rId3"/>
  </sheets>
  <definedNames>
    <definedName name="_xlnm.Print_Area" localSheetId="0">'記入シート'!$A$1:$I$37</definedName>
    <definedName name="_xlnm.Print_Area" localSheetId="1">'記入例'!$A$1:$I$29</definedName>
  </definedNames>
  <calcPr fullCalcOnLoad="1"/>
</workbook>
</file>

<file path=xl/comments2.xml><?xml version="1.0" encoding="utf-8"?>
<comments xmlns="http://schemas.openxmlformats.org/spreadsheetml/2006/main">
  <authors>
    <author>saiki</author>
  </authors>
  <commentList>
    <comment ref="A24" authorId="0">
      <text>
        <r>
          <rPr>
            <b/>
            <sz val="12"/>
            <rFont val="MS P ゴシック"/>
            <family val="3"/>
          </rPr>
          <t>記入任意</t>
        </r>
      </text>
    </comment>
  </commentList>
</comments>
</file>

<file path=xl/sharedStrings.xml><?xml version="1.0" encoding="utf-8"?>
<sst xmlns="http://schemas.openxmlformats.org/spreadsheetml/2006/main" count="266" uniqueCount="89">
  <si>
    <t>都県名</t>
  </si>
  <si>
    <t>チーム・団体名</t>
  </si>
  <si>
    <t>参加日</t>
  </si>
  <si>
    <t>に○を→</t>
  </si>
  <si>
    <t>強さ</t>
  </si>
  <si>
    <t>A</t>
  </si>
  <si>
    <t>弁当希望人数</t>
  </si>
  <si>
    <t>男子</t>
  </si>
  <si>
    <t>女子</t>
  </si>
  <si>
    <t>チーム</t>
  </si>
  <si>
    <t>人</t>
  </si>
  <si>
    <t>レベル</t>
  </si>
  <si>
    <t>参加申込フォーム（メールで送信してください。）</t>
  </si>
  <si>
    <t>○</t>
  </si>
  <si>
    <t>　　　</t>
  </si>
  <si>
    <t xml:space="preserve">   </t>
  </si>
  <si>
    <t>県</t>
  </si>
  <si>
    <t>都</t>
  </si>
  <si>
    <t>市</t>
  </si>
  <si>
    <t>１位</t>
  </si>
  <si>
    <t>２位</t>
  </si>
  <si>
    <t>３位</t>
  </si>
  <si>
    <t>ベスト８</t>
  </si>
  <si>
    <t>出場</t>
  </si>
  <si>
    <t>連絡事項等</t>
  </si>
  <si>
    <t>700円×</t>
  </si>
  <si>
    <t>略称（４文字まで）</t>
  </si>
  <si>
    <t>No.</t>
  </si>
  <si>
    <t>都県</t>
  </si>
  <si>
    <t>参加チーム名</t>
  </si>
  <si>
    <t>性別</t>
  </si>
  <si>
    <t>チーム数</t>
  </si>
  <si>
    <t>申込責任者</t>
  </si>
  <si>
    <t>連絡先</t>
  </si>
  <si>
    <t>参加費</t>
  </si>
  <si>
    <t>申込みメール送信先</t>
  </si>
  <si>
    <t>群馬県前橋市日吉町３－９－１２</t>
  </si>
  <si>
    <t>前橋市立みずき中学校　　　金子まで</t>
  </si>
  <si>
    <t>※宿泊斡旋はできません。誠に申し訳ございません。</t>
  </si>
  <si>
    <t>引率者・生徒分も併せて注文を承ります。</t>
  </si>
  <si>
    <t>円</t>
  </si>
  <si>
    <t>チーム数×５００円＝</t>
  </si>
  <si>
    <t>参加費の欄に金額を記入して下さい。（参加日数は関係ありません。）</t>
  </si>
  <si>
    <t>○</t>
  </si>
  <si>
    <t>男子チーム</t>
  </si>
  <si>
    <t>女子チーム</t>
  </si>
  <si>
    <t>実力</t>
  </si>
  <si>
    <t>弁当</t>
  </si>
  <si>
    <t>参加費</t>
  </si>
  <si>
    <t>記入</t>
  </si>
  <si>
    <t>選択</t>
  </si>
  <si>
    <r>
      <t>メールアドレス：</t>
    </r>
    <r>
      <rPr>
        <b/>
        <sz val="16"/>
        <color indexed="10"/>
        <rFont val="ＭＳ Ｐゴシック"/>
        <family val="3"/>
      </rPr>
      <t>gunma.jhs.judo.kyouka@gmail.com</t>
    </r>
  </si>
  <si>
    <t>記入例</t>
  </si>
  <si>
    <t>記入シートに入力してください</t>
  </si>
  <si>
    <t>このシートはいじらず</t>
  </si>
  <si>
    <t>令和元年度　群馬県中体連柔道部主催　中学校柔道強化練習会</t>
  </si>
  <si>
    <t>令和元年１２月７日・８日</t>
  </si>
  <si>
    <t>７日（土）</t>
  </si>
  <si>
    <t>８日（日）</t>
  </si>
  <si>
    <t>７日 男</t>
  </si>
  <si>
    <t>７日 女</t>
  </si>
  <si>
    <t>７日</t>
  </si>
  <si>
    <t>８日　男</t>
  </si>
  <si>
    <t>８日　女</t>
  </si>
  <si>
    <t>８日</t>
  </si>
  <si>
    <t>参加数（10チー</t>
  </si>
  <si>
    <t>ムまで対応）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</si>
  <si>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</si>
  <si>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</si>
  <si>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</si>
  <si>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</si>
  <si>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</si>
  <si>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</si>
  <si>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</si>
  <si>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</si>
  <si>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</si>
  <si>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※各都県・地区の強化チームで１０チームを超える場合は、</t>
  </si>
  <si>
    <t>別のファイルに入力するか、連絡事項等にご記入をお願い致します。</t>
  </si>
  <si>
    <r>
      <t>※参加費を徴収します。</t>
    </r>
    <r>
      <rPr>
        <b/>
        <sz val="16"/>
        <color indexed="10"/>
        <rFont val="ＭＳ Ｐゴシック"/>
        <family val="3"/>
      </rPr>
      <t>チーム数×５００円</t>
    </r>
    <r>
      <rPr>
        <sz val="16"/>
        <color indexed="8"/>
        <rFont val="ＭＳ Ｐゴシック"/>
        <family val="3"/>
      </rPr>
      <t>です。</t>
    </r>
  </si>
  <si>
    <r>
      <t>※弁当については、各チーム必要な場合は、</t>
    </r>
    <r>
      <rPr>
        <b/>
        <sz val="16"/>
        <color indexed="10"/>
        <rFont val="ＭＳ Ｐゴシック"/>
        <family val="3"/>
      </rPr>
      <t>１個７００円</t>
    </r>
    <r>
      <rPr>
        <sz val="16"/>
        <color indexed="8"/>
        <rFont val="ＭＳ Ｐゴシック"/>
        <family val="3"/>
      </rPr>
      <t>にて、</t>
    </r>
  </si>
  <si>
    <t>群馬</t>
  </si>
  <si>
    <t>前橋強化</t>
  </si>
  <si>
    <t>前橋強化チーム</t>
  </si>
  <si>
    <t>金子　登</t>
  </si>
  <si>
    <t>090-4054-9830</t>
  </si>
  <si>
    <t>男子チーム</t>
  </si>
  <si>
    <t>女子チーム</t>
  </si>
  <si>
    <t>ベスト８</t>
  </si>
  <si>
    <t xml:space="preserve">
７日の女子は、ＣチームとＪチームがなし
８日の男子は、Ｄチームがなしです。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</si>
</sst>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AR Pマーカー体E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11"/>
      <color theme="1"/>
      <name val="AR Pマーカー体E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6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4" xfId="0" applyFont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28" borderId="15" xfId="0" applyFont="1" applyFill="1" applyBorder="1" applyAlignment="1" applyProtection="1">
      <alignment vertical="center"/>
      <protection locked="0"/>
    </xf>
    <xf numFmtId="0" fontId="43" fillId="28" borderId="15" xfId="0" applyFont="1" applyFill="1" applyBorder="1" applyAlignment="1" applyProtection="1">
      <alignment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28" borderId="15" xfId="48" applyFont="1" applyFill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3" fillId="28" borderId="16" xfId="0" applyFont="1" applyFill="1" applyBorder="1" applyAlignment="1" applyProtection="1">
      <alignment horizontal="center" vertical="center"/>
      <protection locked="0"/>
    </xf>
    <xf numFmtId="0" fontId="43" fillId="28" borderId="15" xfId="0" applyFont="1" applyFill="1" applyBorder="1" applyAlignment="1" applyProtection="1">
      <alignment horizontal="center" vertical="center"/>
      <protection locked="0"/>
    </xf>
    <xf numFmtId="0" fontId="43" fillId="28" borderId="13" xfId="0" applyFont="1" applyFill="1" applyBorder="1" applyAlignment="1" applyProtection="1">
      <alignment horizontal="center" vertical="center"/>
      <protection locked="0"/>
    </xf>
    <xf numFmtId="0" fontId="43" fillId="33" borderId="16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3" fillId="0" borderId="15" xfId="0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20.28125" style="1" bestFit="1" customWidth="1"/>
    <col min="2" max="3" width="6.8515625" style="1" customWidth="1"/>
    <col min="4" max="4" width="13.140625" style="1" customWidth="1"/>
    <col min="5" max="5" width="10.28125" style="1" bestFit="1" customWidth="1"/>
    <col min="6" max="7" width="6.8515625" style="1" customWidth="1"/>
    <col min="8" max="8" width="13.140625" style="1" customWidth="1"/>
    <col min="9" max="9" width="10.28125" style="1" bestFit="1" customWidth="1"/>
    <col min="10" max="16384" width="9.00390625" style="1" customWidth="1"/>
  </cols>
  <sheetData>
    <row r="1" spans="1:9" ht="26.2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</row>
    <row r="2" spans="1:9" ht="26.25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</row>
    <row r="3" spans="1:9" ht="26.25" customHeight="1">
      <c r="A3" s="46" t="s">
        <v>56</v>
      </c>
      <c r="B3" s="46"/>
      <c r="C3" s="46"/>
      <c r="D3" s="46"/>
      <c r="E3" s="46"/>
      <c r="F3" s="46"/>
      <c r="G3" s="46"/>
      <c r="H3" s="46"/>
      <c r="I3" s="46"/>
    </row>
    <row r="4" spans="1:12" ht="30" customHeight="1">
      <c r="A4" s="3" t="s">
        <v>0</v>
      </c>
      <c r="B4" s="47"/>
      <c r="C4" s="48"/>
      <c r="D4" s="49"/>
      <c r="E4" s="37" t="s">
        <v>26</v>
      </c>
      <c r="F4" s="38"/>
      <c r="G4" s="39"/>
      <c r="H4" s="47"/>
      <c r="I4" s="49"/>
      <c r="J4" s="2"/>
      <c r="K4" s="16"/>
      <c r="L4" s="14" t="s">
        <v>49</v>
      </c>
    </row>
    <row r="5" spans="1:10" ht="30" customHeight="1">
      <c r="A5" s="4" t="s">
        <v>1</v>
      </c>
      <c r="B5" s="47"/>
      <c r="C5" s="48"/>
      <c r="D5" s="48"/>
      <c r="E5" s="48"/>
      <c r="F5" s="48"/>
      <c r="G5" s="48"/>
      <c r="H5" s="48"/>
      <c r="I5" s="49"/>
      <c r="J5" s="2"/>
    </row>
    <row r="6" spans="1:12" ht="30" customHeight="1">
      <c r="A6" s="5" t="s">
        <v>32</v>
      </c>
      <c r="B6" s="47"/>
      <c r="C6" s="48"/>
      <c r="D6" s="49"/>
      <c r="E6" s="37" t="s">
        <v>33</v>
      </c>
      <c r="F6" s="39"/>
      <c r="G6" s="47"/>
      <c r="H6" s="48"/>
      <c r="I6" s="49"/>
      <c r="J6" s="2"/>
      <c r="K6" s="17"/>
      <c r="L6" s="14" t="s">
        <v>50</v>
      </c>
    </row>
    <row r="7" spans="1:10" ht="30" customHeight="1">
      <c r="A7" s="5" t="s">
        <v>2</v>
      </c>
      <c r="B7" s="37" t="s">
        <v>57</v>
      </c>
      <c r="C7" s="38"/>
      <c r="D7" s="38"/>
      <c r="E7" s="39"/>
      <c r="F7" s="37" t="s">
        <v>58</v>
      </c>
      <c r="G7" s="38"/>
      <c r="H7" s="38"/>
      <c r="I7" s="39"/>
      <c r="J7" s="2"/>
    </row>
    <row r="8" spans="1:10" ht="30" customHeight="1">
      <c r="A8" s="6" t="s">
        <v>3</v>
      </c>
      <c r="B8" s="50"/>
      <c r="C8" s="51"/>
      <c r="D8" s="51"/>
      <c r="E8" s="52"/>
      <c r="F8" s="50"/>
      <c r="G8" s="51"/>
      <c r="H8" s="51"/>
      <c r="I8" s="52"/>
      <c r="J8" s="2"/>
    </row>
    <row r="9" spans="1:10" ht="30" customHeight="1">
      <c r="A9" s="7" t="s">
        <v>65</v>
      </c>
      <c r="B9" s="37" t="s">
        <v>7</v>
      </c>
      <c r="C9" s="38"/>
      <c r="D9" s="23"/>
      <c r="E9" s="8" t="s">
        <v>9</v>
      </c>
      <c r="F9" s="37" t="s">
        <v>7</v>
      </c>
      <c r="G9" s="38"/>
      <c r="H9" s="23"/>
      <c r="I9" s="8" t="s">
        <v>9</v>
      </c>
      <c r="J9" s="2"/>
    </row>
    <row r="10" spans="1:10" ht="30" customHeight="1">
      <c r="A10" s="6" t="s">
        <v>66</v>
      </c>
      <c r="B10" s="37" t="s">
        <v>8</v>
      </c>
      <c r="C10" s="38"/>
      <c r="D10" s="23"/>
      <c r="E10" s="8" t="s">
        <v>9</v>
      </c>
      <c r="F10" s="37" t="s">
        <v>8</v>
      </c>
      <c r="G10" s="38"/>
      <c r="H10" s="23"/>
      <c r="I10" s="8" t="s">
        <v>9</v>
      </c>
      <c r="J10" s="2"/>
    </row>
    <row r="11" spans="1:10" ht="30" customHeight="1">
      <c r="A11" s="34" t="s">
        <v>4</v>
      </c>
      <c r="B11" s="37" t="s">
        <v>44</v>
      </c>
      <c r="C11" s="38"/>
      <c r="D11" s="38"/>
      <c r="E11" s="39"/>
      <c r="F11" s="37" t="s">
        <v>45</v>
      </c>
      <c r="G11" s="38"/>
      <c r="H11" s="38"/>
      <c r="I11" s="39"/>
      <c r="J11" s="2"/>
    </row>
    <row r="12" spans="1:10" ht="30" customHeight="1">
      <c r="A12" s="35"/>
      <c r="B12" s="18" t="s">
        <v>5</v>
      </c>
      <c r="C12" s="24"/>
      <c r="D12" s="24"/>
      <c r="E12" s="4" t="s">
        <v>11</v>
      </c>
      <c r="F12" s="18" t="s">
        <v>5</v>
      </c>
      <c r="G12" s="24"/>
      <c r="H12" s="24"/>
      <c r="I12" s="8" t="s">
        <v>11</v>
      </c>
      <c r="J12" s="2"/>
    </row>
    <row r="13" spans="1:10" ht="30" customHeight="1">
      <c r="A13" s="35"/>
      <c r="B13" s="18" t="s">
        <v>67</v>
      </c>
      <c r="C13" s="24"/>
      <c r="D13" s="24"/>
      <c r="E13" s="4" t="s">
        <v>11</v>
      </c>
      <c r="F13" s="18" t="s">
        <v>67</v>
      </c>
      <c r="G13" s="24"/>
      <c r="H13" s="24"/>
      <c r="I13" s="8" t="s">
        <v>11</v>
      </c>
      <c r="J13" s="2"/>
    </row>
    <row r="14" spans="1:10" ht="30" customHeight="1">
      <c r="A14" s="35"/>
      <c r="B14" s="18" t="s">
        <v>68</v>
      </c>
      <c r="C14" s="24"/>
      <c r="D14" s="24"/>
      <c r="E14" s="4" t="s">
        <v>11</v>
      </c>
      <c r="F14" s="18" t="s">
        <v>68</v>
      </c>
      <c r="G14" s="24"/>
      <c r="H14" s="24"/>
      <c r="I14" s="8" t="s">
        <v>11</v>
      </c>
      <c r="J14" s="2"/>
    </row>
    <row r="15" spans="1:10" ht="30" customHeight="1">
      <c r="A15" s="35"/>
      <c r="B15" s="18" t="s">
        <v>69</v>
      </c>
      <c r="C15" s="24"/>
      <c r="D15" s="24"/>
      <c r="E15" s="4" t="s">
        <v>11</v>
      </c>
      <c r="F15" s="18" t="s">
        <v>69</v>
      </c>
      <c r="G15" s="24"/>
      <c r="H15" s="24"/>
      <c r="I15" s="8" t="s">
        <v>11</v>
      </c>
      <c r="J15" s="2"/>
    </row>
    <row r="16" spans="1:10" ht="30" customHeight="1">
      <c r="A16" s="35"/>
      <c r="B16" s="18" t="s">
        <v>70</v>
      </c>
      <c r="C16" s="24"/>
      <c r="D16" s="24"/>
      <c r="E16" s="4" t="s">
        <v>11</v>
      </c>
      <c r="F16" s="18" t="s">
        <v>70</v>
      </c>
      <c r="G16" s="24"/>
      <c r="H16" s="24"/>
      <c r="I16" s="8" t="s">
        <v>11</v>
      </c>
      <c r="J16" s="2"/>
    </row>
    <row r="17" spans="1:10" ht="30" customHeight="1">
      <c r="A17" s="35"/>
      <c r="B17" s="18" t="s">
        <v>71</v>
      </c>
      <c r="C17" s="24"/>
      <c r="D17" s="24"/>
      <c r="E17" s="4" t="s">
        <v>11</v>
      </c>
      <c r="F17" s="18" t="s">
        <v>71</v>
      </c>
      <c r="G17" s="24"/>
      <c r="H17" s="24"/>
      <c r="I17" s="8" t="s">
        <v>11</v>
      </c>
      <c r="J17" s="2"/>
    </row>
    <row r="18" spans="1:10" ht="30" customHeight="1">
      <c r="A18" s="35"/>
      <c r="B18" s="18" t="s">
        <v>72</v>
      </c>
      <c r="C18" s="24"/>
      <c r="D18" s="24"/>
      <c r="E18" s="4" t="s">
        <v>11</v>
      </c>
      <c r="F18" s="18" t="s">
        <v>72</v>
      </c>
      <c r="G18" s="24"/>
      <c r="H18" s="24"/>
      <c r="I18" s="8" t="s">
        <v>11</v>
      </c>
      <c r="J18" s="2"/>
    </row>
    <row r="19" spans="1:10" ht="30" customHeight="1">
      <c r="A19" s="35"/>
      <c r="B19" s="18" t="s">
        <v>73</v>
      </c>
      <c r="C19" s="24"/>
      <c r="D19" s="24"/>
      <c r="E19" s="4" t="s">
        <v>11</v>
      </c>
      <c r="F19" s="18" t="s">
        <v>73</v>
      </c>
      <c r="G19" s="24"/>
      <c r="H19" s="24"/>
      <c r="I19" s="8" t="s">
        <v>11</v>
      </c>
      <c r="J19" s="2"/>
    </row>
    <row r="20" spans="1:10" ht="30" customHeight="1">
      <c r="A20" s="35"/>
      <c r="B20" s="18" t="s">
        <v>74</v>
      </c>
      <c r="C20" s="24"/>
      <c r="D20" s="24"/>
      <c r="E20" s="4" t="s">
        <v>11</v>
      </c>
      <c r="F20" s="18" t="s">
        <v>74</v>
      </c>
      <c r="G20" s="24"/>
      <c r="H20" s="24"/>
      <c r="I20" s="8" t="s">
        <v>11</v>
      </c>
      <c r="J20" s="2"/>
    </row>
    <row r="21" spans="1:10" ht="30" customHeight="1">
      <c r="A21" s="36"/>
      <c r="B21" s="18" t="s">
        <v>75</v>
      </c>
      <c r="C21" s="24"/>
      <c r="D21" s="24"/>
      <c r="E21" s="4" t="s">
        <v>11</v>
      </c>
      <c r="F21" s="18" t="s">
        <v>75</v>
      </c>
      <c r="G21" s="24"/>
      <c r="H21" s="24"/>
      <c r="I21" s="8" t="s">
        <v>11</v>
      </c>
      <c r="J21" s="2"/>
    </row>
    <row r="22" spans="1:10" ht="30" customHeight="1">
      <c r="A22" s="3" t="s">
        <v>6</v>
      </c>
      <c r="B22" s="37" t="s">
        <v>25</v>
      </c>
      <c r="C22" s="38"/>
      <c r="D22" s="21"/>
      <c r="E22" s="8" t="s">
        <v>10</v>
      </c>
      <c r="F22" s="37" t="s">
        <v>25</v>
      </c>
      <c r="G22" s="38"/>
      <c r="H22" s="22"/>
      <c r="I22" s="8" t="s">
        <v>10</v>
      </c>
      <c r="J22" s="2"/>
    </row>
    <row r="23" spans="1:10" ht="30" customHeight="1">
      <c r="A23" s="3" t="s">
        <v>34</v>
      </c>
      <c r="B23" s="37" t="s">
        <v>41</v>
      </c>
      <c r="C23" s="38"/>
      <c r="D23" s="38"/>
      <c r="E23" s="38"/>
      <c r="F23" s="40"/>
      <c r="G23" s="40"/>
      <c r="H23" s="40"/>
      <c r="I23" s="8" t="s">
        <v>40</v>
      </c>
      <c r="J23" s="2"/>
    </row>
    <row r="24" spans="1:9" ht="75" customHeight="1">
      <c r="A24" s="3" t="s">
        <v>24</v>
      </c>
      <c r="B24" s="41"/>
      <c r="C24" s="42"/>
      <c r="D24" s="42"/>
      <c r="E24" s="42"/>
      <c r="F24" s="42"/>
      <c r="G24" s="42"/>
      <c r="H24" s="42"/>
      <c r="I24" s="43"/>
    </row>
    <row r="26" spans="3:9" ht="22.5" customHeight="1">
      <c r="C26" s="44" t="s">
        <v>35</v>
      </c>
      <c r="D26" s="44"/>
      <c r="E26" s="44"/>
      <c r="F26" s="44"/>
      <c r="G26" s="44"/>
      <c r="H26" s="44"/>
      <c r="I26" s="44"/>
    </row>
    <row r="27" spans="3:9" ht="22.5" customHeight="1">
      <c r="C27" s="33" t="s">
        <v>36</v>
      </c>
      <c r="D27" s="33"/>
      <c r="E27" s="33"/>
      <c r="F27" s="33"/>
      <c r="G27" s="33"/>
      <c r="H27" s="33"/>
      <c r="I27" s="33"/>
    </row>
    <row r="28" spans="3:9" ht="22.5" customHeight="1">
      <c r="C28" s="33" t="s">
        <v>37</v>
      </c>
      <c r="D28" s="33"/>
      <c r="E28" s="33"/>
      <c r="F28" s="33"/>
      <c r="G28" s="33"/>
      <c r="H28" s="33"/>
      <c r="I28" s="33"/>
    </row>
    <row r="29" spans="3:9" ht="22.5" customHeight="1">
      <c r="C29" s="33" t="s">
        <v>51</v>
      </c>
      <c r="D29" s="33"/>
      <c r="E29" s="33"/>
      <c r="F29" s="33"/>
      <c r="G29" s="33"/>
      <c r="H29" s="33"/>
      <c r="I29" s="33"/>
    </row>
    <row r="31" spans="1:9" ht="22.5" customHeight="1">
      <c r="A31" s="33" t="s">
        <v>76</v>
      </c>
      <c r="B31" s="33"/>
      <c r="C31" s="33"/>
      <c r="D31" s="33"/>
      <c r="E31" s="33"/>
      <c r="F31" s="33"/>
      <c r="G31" s="33"/>
      <c r="H31" s="33"/>
      <c r="I31" s="33"/>
    </row>
    <row r="32" spans="1:9" ht="22.5" customHeight="1">
      <c r="A32" s="32" t="s">
        <v>77</v>
      </c>
      <c r="B32" s="32"/>
      <c r="C32" s="32"/>
      <c r="D32" s="32"/>
      <c r="E32" s="32"/>
      <c r="F32" s="32"/>
      <c r="G32" s="32"/>
      <c r="H32" s="32"/>
      <c r="I32" s="32"/>
    </row>
    <row r="33" spans="1:9" ht="22.5" customHeight="1">
      <c r="A33" s="33" t="s">
        <v>78</v>
      </c>
      <c r="B33" s="33"/>
      <c r="C33" s="33"/>
      <c r="D33" s="33"/>
      <c r="E33" s="33"/>
      <c r="F33" s="33"/>
      <c r="G33" s="33"/>
      <c r="H33" s="33"/>
      <c r="I33" s="33"/>
    </row>
    <row r="34" spans="1:9" ht="22.5" customHeight="1">
      <c r="A34" s="32" t="s">
        <v>42</v>
      </c>
      <c r="B34" s="32"/>
      <c r="C34" s="32"/>
      <c r="D34" s="32"/>
      <c r="E34" s="32"/>
      <c r="F34" s="32"/>
      <c r="G34" s="32"/>
      <c r="H34" s="32"/>
      <c r="I34" s="32"/>
    </row>
    <row r="35" spans="1:9" ht="22.5" customHeight="1">
      <c r="A35" s="33" t="s">
        <v>38</v>
      </c>
      <c r="B35" s="33"/>
      <c r="C35" s="33"/>
      <c r="D35" s="33"/>
      <c r="E35" s="33"/>
      <c r="F35" s="33"/>
      <c r="G35" s="33"/>
      <c r="H35" s="33"/>
      <c r="I35" s="33"/>
    </row>
    <row r="36" spans="1:9" ht="22.5" customHeight="1">
      <c r="A36" s="33" t="s">
        <v>79</v>
      </c>
      <c r="B36" s="33"/>
      <c r="C36" s="33"/>
      <c r="D36" s="33"/>
      <c r="E36" s="33"/>
      <c r="F36" s="33"/>
      <c r="G36" s="33"/>
      <c r="H36" s="33"/>
      <c r="I36" s="33"/>
    </row>
    <row r="37" spans="1:9" ht="24" customHeight="1">
      <c r="A37" s="32" t="s">
        <v>39</v>
      </c>
      <c r="B37" s="32"/>
      <c r="C37" s="32"/>
      <c r="D37" s="32"/>
      <c r="E37" s="32"/>
      <c r="F37" s="32"/>
      <c r="G37" s="32"/>
      <c r="H37" s="32"/>
      <c r="I37" s="32"/>
    </row>
    <row r="64" spans="3:6" ht="13.5">
      <c r="C64" s="1" t="s">
        <v>13</v>
      </c>
      <c r="D64" s="1">
        <v>1</v>
      </c>
      <c r="E64" s="1" t="s">
        <v>16</v>
      </c>
      <c r="F64" s="1" t="s">
        <v>19</v>
      </c>
    </row>
    <row r="65" spans="3:6" ht="13.5">
      <c r="C65" s="1" t="s">
        <v>14</v>
      </c>
      <c r="D65" s="1">
        <v>2</v>
      </c>
      <c r="E65" s="1" t="s">
        <v>17</v>
      </c>
      <c r="F65" s="1" t="s">
        <v>20</v>
      </c>
    </row>
    <row r="66" spans="4:6" ht="13.5">
      <c r="D66" s="1">
        <v>3</v>
      </c>
      <c r="E66" s="1" t="s">
        <v>18</v>
      </c>
      <c r="F66" s="1" t="s">
        <v>21</v>
      </c>
    </row>
    <row r="67" spans="4:6" ht="13.5">
      <c r="D67" s="1">
        <v>4</v>
      </c>
      <c r="F67" s="1" t="s">
        <v>22</v>
      </c>
    </row>
    <row r="68" spans="4:6" ht="13.5">
      <c r="D68" s="1">
        <v>5</v>
      </c>
      <c r="F68" s="1" t="s">
        <v>23</v>
      </c>
    </row>
    <row r="69" spans="4:6" ht="13.5">
      <c r="D69" s="1">
        <v>6</v>
      </c>
      <c r="F69" s="1" t="s">
        <v>14</v>
      </c>
    </row>
    <row r="70" ht="13.5">
      <c r="D70" s="1">
        <v>7</v>
      </c>
    </row>
    <row r="71" ht="13.5">
      <c r="D71" s="1">
        <v>8</v>
      </c>
    </row>
    <row r="72" ht="13.5">
      <c r="D72" s="1">
        <v>9</v>
      </c>
    </row>
    <row r="73" ht="13.5">
      <c r="D73" s="1">
        <v>10</v>
      </c>
    </row>
  </sheetData>
  <sheetProtection password="C544" sheet="1" insertColumns="0" insertRows="0" insertHyperlinks="0" deleteColumns="0" deleteRows="0" sort="0"/>
  <mergeCells count="37">
    <mergeCell ref="H4:I4"/>
    <mergeCell ref="B4:D4"/>
    <mergeCell ref="B8:E8"/>
    <mergeCell ref="F8:I8"/>
    <mergeCell ref="F7:I7"/>
    <mergeCell ref="B5:I5"/>
    <mergeCell ref="B6:D6"/>
    <mergeCell ref="F9:G9"/>
    <mergeCell ref="F10:G10"/>
    <mergeCell ref="A1:I1"/>
    <mergeCell ref="A2:I2"/>
    <mergeCell ref="A3:I3"/>
    <mergeCell ref="B7:E7"/>
    <mergeCell ref="E6:F6"/>
    <mergeCell ref="G6:I6"/>
    <mergeCell ref="B9:C9"/>
    <mergeCell ref="E4:G4"/>
    <mergeCell ref="B10:C10"/>
    <mergeCell ref="C29:I29"/>
    <mergeCell ref="A31:I31"/>
    <mergeCell ref="A32:I32"/>
    <mergeCell ref="A35:I35"/>
    <mergeCell ref="A36:I36"/>
    <mergeCell ref="C26:I26"/>
    <mergeCell ref="C27:I27"/>
    <mergeCell ref="C28:I28"/>
    <mergeCell ref="B23:E23"/>
    <mergeCell ref="A37:I37"/>
    <mergeCell ref="A33:I33"/>
    <mergeCell ref="A34:I34"/>
    <mergeCell ref="A11:A21"/>
    <mergeCell ref="B11:E11"/>
    <mergeCell ref="F11:I11"/>
    <mergeCell ref="F23:H23"/>
    <mergeCell ref="B24:I24"/>
    <mergeCell ref="B22:C22"/>
    <mergeCell ref="F22:G22"/>
  </mergeCells>
  <dataValidations count="6">
    <dataValidation type="list" allowBlank="1" showInputMessage="1" showErrorMessage="1" sqref="B8:I8">
      <formula1>$C$64:$C$66</formula1>
    </dataValidation>
    <dataValidation type="list" allowBlank="1" showInputMessage="1" showErrorMessage="1" sqref="H10">
      <formula1>$D$63:$D$73</formula1>
    </dataValidation>
    <dataValidation type="list" allowBlank="1" showInputMessage="1" showErrorMessage="1" sqref="C12:C21 G12:G21">
      <formula1>$E$64:$E$68</formula1>
    </dataValidation>
    <dataValidation type="list" allowBlank="1" showInputMessage="1" showErrorMessage="1" sqref="D12:D21 H12:H21">
      <formula1>$F$64:$F$70</formula1>
    </dataValidation>
    <dataValidation type="list" allowBlank="1" showInputMessage="1" showErrorMessage="1" sqref="D9:D10">
      <formula1>$D$63:$D$73</formula1>
    </dataValidation>
    <dataValidation type="list" allowBlank="1" showInputMessage="1" showErrorMessage="1" sqref="H9">
      <formula1>$D$63:$D$73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20.28125" style="1" bestFit="1" customWidth="1"/>
    <col min="2" max="3" width="6.8515625" style="1" customWidth="1"/>
    <col min="4" max="4" width="13.140625" style="1" customWidth="1"/>
    <col min="5" max="5" width="10.28125" style="1" bestFit="1" customWidth="1"/>
    <col min="6" max="7" width="6.8515625" style="1" customWidth="1"/>
    <col min="8" max="8" width="13.140625" style="1" customWidth="1"/>
    <col min="9" max="9" width="10.28125" style="1" bestFit="1" customWidth="1"/>
    <col min="10" max="16384" width="9.00390625" style="1" customWidth="1"/>
  </cols>
  <sheetData>
    <row r="1" spans="1:9" ht="26.25" customHeight="1">
      <c r="A1" s="45" t="s">
        <v>55</v>
      </c>
      <c r="B1" s="45"/>
      <c r="C1" s="45"/>
      <c r="D1" s="45"/>
      <c r="E1" s="45"/>
      <c r="F1" s="45"/>
      <c r="G1" s="45"/>
      <c r="H1" s="45"/>
      <c r="I1" s="45"/>
    </row>
    <row r="2" spans="1:12" ht="26.25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K2" s="56" t="s">
        <v>52</v>
      </c>
      <c r="L2" s="56"/>
    </row>
    <row r="3" spans="1:9" ht="26.25" customHeight="1">
      <c r="A3" s="46" t="s">
        <v>56</v>
      </c>
      <c r="B3" s="46"/>
      <c r="C3" s="46"/>
      <c r="D3" s="46"/>
      <c r="E3" s="46"/>
      <c r="F3" s="46"/>
      <c r="G3" s="46"/>
      <c r="H3" s="46"/>
      <c r="I3" s="46"/>
    </row>
    <row r="4" spans="1:12" ht="30" customHeight="1">
      <c r="A4" s="31" t="s">
        <v>0</v>
      </c>
      <c r="B4" s="47" t="s">
        <v>80</v>
      </c>
      <c r="C4" s="48"/>
      <c r="D4" s="49"/>
      <c r="E4" s="37" t="s">
        <v>26</v>
      </c>
      <c r="F4" s="38"/>
      <c r="G4" s="39"/>
      <c r="H4" s="47" t="s">
        <v>81</v>
      </c>
      <c r="I4" s="49"/>
      <c r="J4" s="15"/>
      <c r="K4" s="16"/>
      <c r="L4" s="14" t="s">
        <v>49</v>
      </c>
    </row>
    <row r="5" spans="1:10" ht="30" customHeight="1">
      <c r="A5" s="4" t="s">
        <v>1</v>
      </c>
      <c r="B5" s="47" t="s">
        <v>82</v>
      </c>
      <c r="C5" s="48"/>
      <c r="D5" s="48"/>
      <c r="E5" s="48"/>
      <c r="F5" s="48"/>
      <c r="G5" s="48"/>
      <c r="H5" s="48"/>
      <c r="I5" s="49"/>
      <c r="J5" s="2"/>
    </row>
    <row r="6" spans="1:12" ht="30" customHeight="1">
      <c r="A6" s="29" t="s">
        <v>32</v>
      </c>
      <c r="B6" s="47" t="s">
        <v>83</v>
      </c>
      <c r="C6" s="48"/>
      <c r="D6" s="49"/>
      <c r="E6" s="37" t="s">
        <v>33</v>
      </c>
      <c r="F6" s="39"/>
      <c r="G6" s="47" t="s">
        <v>84</v>
      </c>
      <c r="H6" s="48"/>
      <c r="I6" s="49"/>
      <c r="J6" s="2"/>
      <c r="K6" s="17"/>
      <c r="L6" s="14" t="s">
        <v>50</v>
      </c>
    </row>
    <row r="7" spans="1:10" ht="30" customHeight="1">
      <c r="A7" s="29" t="s">
        <v>2</v>
      </c>
      <c r="B7" s="37" t="s">
        <v>57</v>
      </c>
      <c r="C7" s="38"/>
      <c r="D7" s="38"/>
      <c r="E7" s="39"/>
      <c r="F7" s="37" t="s">
        <v>58</v>
      </c>
      <c r="G7" s="38"/>
      <c r="H7" s="38"/>
      <c r="I7" s="39"/>
      <c r="J7" s="2"/>
    </row>
    <row r="8" spans="1:14" ht="30" customHeight="1">
      <c r="A8" s="6" t="s">
        <v>3</v>
      </c>
      <c r="B8" s="50" t="s">
        <v>43</v>
      </c>
      <c r="C8" s="51"/>
      <c r="D8" s="51"/>
      <c r="E8" s="52"/>
      <c r="F8" s="50" t="s">
        <v>43</v>
      </c>
      <c r="G8" s="51"/>
      <c r="H8" s="51"/>
      <c r="I8" s="52"/>
      <c r="J8" s="2"/>
      <c r="K8" s="58" t="s">
        <v>54</v>
      </c>
      <c r="L8" s="58"/>
      <c r="M8" s="58"/>
      <c r="N8" s="58"/>
    </row>
    <row r="9" spans="1:14" ht="30" customHeight="1">
      <c r="A9" s="7" t="s">
        <v>65</v>
      </c>
      <c r="B9" s="37" t="s">
        <v>7</v>
      </c>
      <c r="C9" s="38"/>
      <c r="D9" s="30">
        <v>10</v>
      </c>
      <c r="E9" s="8" t="s">
        <v>9</v>
      </c>
      <c r="F9" s="37" t="s">
        <v>7</v>
      </c>
      <c r="G9" s="38"/>
      <c r="H9" s="30">
        <v>9</v>
      </c>
      <c r="I9" s="8" t="s">
        <v>9</v>
      </c>
      <c r="J9" s="2"/>
      <c r="K9" s="57" t="s">
        <v>53</v>
      </c>
      <c r="L9" s="57"/>
      <c r="M9" s="57"/>
      <c r="N9" s="57"/>
    </row>
    <row r="10" spans="1:10" ht="30" customHeight="1">
      <c r="A10" s="6" t="s">
        <v>66</v>
      </c>
      <c r="B10" s="37" t="s">
        <v>8</v>
      </c>
      <c r="C10" s="38"/>
      <c r="D10" s="30">
        <v>8</v>
      </c>
      <c r="E10" s="8" t="s">
        <v>9</v>
      </c>
      <c r="F10" s="37" t="s">
        <v>8</v>
      </c>
      <c r="G10" s="38"/>
      <c r="H10" s="30">
        <v>10</v>
      </c>
      <c r="I10" s="8" t="s">
        <v>9</v>
      </c>
      <c r="J10" s="2"/>
    </row>
    <row r="11" spans="1:10" ht="30" customHeight="1">
      <c r="A11" s="34" t="s">
        <v>4</v>
      </c>
      <c r="B11" s="37" t="s">
        <v>85</v>
      </c>
      <c r="C11" s="38"/>
      <c r="D11" s="38"/>
      <c r="E11" s="39"/>
      <c r="F11" s="37" t="s">
        <v>86</v>
      </c>
      <c r="G11" s="38"/>
      <c r="H11" s="38"/>
      <c r="I11" s="39"/>
      <c r="J11" s="2"/>
    </row>
    <row r="12" spans="1:10" ht="30" customHeight="1">
      <c r="A12" s="35"/>
      <c r="B12" s="31" t="s">
        <v>5</v>
      </c>
      <c r="C12" s="24" t="s">
        <v>16</v>
      </c>
      <c r="D12" s="24" t="s">
        <v>19</v>
      </c>
      <c r="E12" s="4" t="s">
        <v>11</v>
      </c>
      <c r="F12" s="31" t="s">
        <v>5</v>
      </c>
      <c r="G12" s="24" t="s">
        <v>16</v>
      </c>
      <c r="H12" s="24" t="s">
        <v>19</v>
      </c>
      <c r="I12" s="8" t="s">
        <v>11</v>
      </c>
      <c r="J12" s="2"/>
    </row>
    <row r="13" spans="1:10" ht="30" customHeight="1">
      <c r="A13" s="35"/>
      <c r="B13" s="31" t="s">
        <v>67</v>
      </c>
      <c r="C13" s="24" t="s">
        <v>16</v>
      </c>
      <c r="D13" s="24" t="s">
        <v>20</v>
      </c>
      <c r="E13" s="4" t="s">
        <v>11</v>
      </c>
      <c r="F13" s="31" t="s">
        <v>67</v>
      </c>
      <c r="G13" s="24" t="s">
        <v>16</v>
      </c>
      <c r="H13" s="24" t="s">
        <v>20</v>
      </c>
      <c r="I13" s="8" t="s">
        <v>11</v>
      </c>
      <c r="J13" s="2"/>
    </row>
    <row r="14" spans="1:10" ht="30" customHeight="1">
      <c r="A14" s="35"/>
      <c r="B14" s="31" t="s">
        <v>68</v>
      </c>
      <c r="C14" s="24" t="s">
        <v>16</v>
      </c>
      <c r="D14" s="24" t="s">
        <v>21</v>
      </c>
      <c r="E14" s="4" t="s">
        <v>11</v>
      </c>
      <c r="F14" s="31" t="s">
        <v>68</v>
      </c>
      <c r="G14" s="24" t="s">
        <v>16</v>
      </c>
      <c r="H14" s="24" t="s">
        <v>21</v>
      </c>
      <c r="I14" s="8" t="s">
        <v>11</v>
      </c>
      <c r="J14" s="2"/>
    </row>
    <row r="15" spans="1:10" ht="30" customHeight="1">
      <c r="A15" s="35"/>
      <c r="B15" s="31" t="s">
        <v>69</v>
      </c>
      <c r="C15" s="24" t="s">
        <v>16</v>
      </c>
      <c r="D15" s="24" t="s">
        <v>87</v>
      </c>
      <c r="E15" s="4" t="s">
        <v>11</v>
      </c>
      <c r="F15" s="31" t="s">
        <v>69</v>
      </c>
      <c r="G15" s="24" t="s">
        <v>16</v>
      </c>
      <c r="H15" s="24" t="s">
        <v>21</v>
      </c>
      <c r="I15" s="8" t="s">
        <v>11</v>
      </c>
      <c r="J15" s="2"/>
    </row>
    <row r="16" spans="1:9" ht="30" customHeight="1">
      <c r="A16" s="35"/>
      <c r="B16" s="31" t="s">
        <v>70</v>
      </c>
      <c r="C16" s="24" t="s">
        <v>16</v>
      </c>
      <c r="D16" s="24" t="s">
        <v>87</v>
      </c>
      <c r="E16" s="4" t="s">
        <v>11</v>
      </c>
      <c r="F16" s="31" t="s">
        <v>70</v>
      </c>
      <c r="G16" s="24" t="s">
        <v>16</v>
      </c>
      <c r="H16" s="24" t="s">
        <v>87</v>
      </c>
      <c r="I16" s="8" t="s">
        <v>11</v>
      </c>
    </row>
    <row r="17" spans="1:9" ht="30" customHeight="1">
      <c r="A17" s="35"/>
      <c r="B17" s="31" t="s">
        <v>71</v>
      </c>
      <c r="C17" s="24" t="s">
        <v>16</v>
      </c>
      <c r="D17" s="24" t="s">
        <v>23</v>
      </c>
      <c r="E17" s="4" t="s">
        <v>11</v>
      </c>
      <c r="F17" s="31" t="s">
        <v>71</v>
      </c>
      <c r="G17" s="24" t="s">
        <v>16</v>
      </c>
      <c r="H17" s="24" t="s">
        <v>23</v>
      </c>
      <c r="I17" s="8" t="s">
        <v>11</v>
      </c>
    </row>
    <row r="18" spans="1:9" ht="30" customHeight="1">
      <c r="A18" s="35"/>
      <c r="B18" s="31" t="s">
        <v>72</v>
      </c>
      <c r="C18" s="24" t="s">
        <v>18</v>
      </c>
      <c r="D18" s="24" t="s">
        <v>20</v>
      </c>
      <c r="E18" s="4" t="s">
        <v>11</v>
      </c>
      <c r="F18" s="31" t="s">
        <v>72</v>
      </c>
      <c r="G18" s="24" t="s">
        <v>18</v>
      </c>
      <c r="H18" s="24" t="s">
        <v>21</v>
      </c>
      <c r="I18" s="8" t="s">
        <v>11</v>
      </c>
    </row>
    <row r="19" spans="1:9" ht="30" customHeight="1">
      <c r="A19" s="35"/>
      <c r="B19" s="31" t="s">
        <v>73</v>
      </c>
      <c r="C19" s="24" t="s">
        <v>18</v>
      </c>
      <c r="D19" s="24" t="s">
        <v>21</v>
      </c>
      <c r="E19" s="4" t="s">
        <v>11</v>
      </c>
      <c r="F19" s="31" t="s">
        <v>73</v>
      </c>
      <c r="G19" s="24" t="s">
        <v>18</v>
      </c>
      <c r="H19" s="24" t="s">
        <v>87</v>
      </c>
      <c r="I19" s="8" t="s">
        <v>11</v>
      </c>
    </row>
    <row r="20" spans="1:9" ht="30" customHeight="1">
      <c r="A20" s="35"/>
      <c r="B20" s="31" t="s">
        <v>74</v>
      </c>
      <c r="C20" s="24" t="s">
        <v>18</v>
      </c>
      <c r="D20" s="24" t="s">
        <v>87</v>
      </c>
      <c r="E20" s="4" t="s">
        <v>11</v>
      </c>
      <c r="F20" s="31" t="s">
        <v>74</v>
      </c>
      <c r="G20" s="24" t="s">
        <v>18</v>
      </c>
      <c r="H20" s="24" t="s">
        <v>23</v>
      </c>
      <c r="I20" s="8" t="s">
        <v>11</v>
      </c>
    </row>
    <row r="21" spans="1:9" ht="30" customHeight="1">
      <c r="A21" s="36"/>
      <c r="B21" s="31" t="s">
        <v>75</v>
      </c>
      <c r="C21" s="24" t="s">
        <v>18</v>
      </c>
      <c r="D21" s="24" t="s">
        <v>23</v>
      </c>
      <c r="E21" s="4" t="s">
        <v>11</v>
      </c>
      <c r="F21" s="31" t="s">
        <v>75</v>
      </c>
      <c r="G21" s="24" t="s">
        <v>18</v>
      </c>
      <c r="H21" s="24" t="s">
        <v>23</v>
      </c>
      <c r="I21" s="8" t="s">
        <v>11</v>
      </c>
    </row>
    <row r="22" spans="1:9" ht="30" customHeight="1">
      <c r="A22" s="31" t="s">
        <v>6</v>
      </c>
      <c r="B22" s="37" t="s">
        <v>25</v>
      </c>
      <c r="C22" s="38"/>
      <c r="D22" s="22">
        <v>21</v>
      </c>
      <c r="E22" s="8" t="s">
        <v>10</v>
      </c>
      <c r="F22" s="37" t="s">
        <v>25</v>
      </c>
      <c r="G22" s="38"/>
      <c r="H22" s="22">
        <v>125</v>
      </c>
      <c r="I22" s="8" t="s">
        <v>10</v>
      </c>
    </row>
    <row r="23" spans="1:9" ht="30" customHeight="1">
      <c r="A23" s="31" t="s">
        <v>34</v>
      </c>
      <c r="B23" s="37" t="s">
        <v>41</v>
      </c>
      <c r="C23" s="38"/>
      <c r="D23" s="38"/>
      <c r="E23" s="38"/>
      <c r="F23" s="40">
        <v>10000</v>
      </c>
      <c r="G23" s="40"/>
      <c r="H23" s="40"/>
      <c r="I23" s="8" t="s">
        <v>40</v>
      </c>
    </row>
    <row r="24" spans="1:9" ht="67.5" customHeight="1">
      <c r="A24" s="31" t="s">
        <v>24</v>
      </c>
      <c r="B24" s="53" t="s">
        <v>88</v>
      </c>
      <c r="C24" s="54"/>
      <c r="D24" s="54"/>
      <c r="E24" s="54"/>
      <c r="F24" s="54"/>
      <c r="G24" s="54"/>
      <c r="H24" s="54"/>
      <c r="I24" s="55"/>
    </row>
    <row r="25" spans="1:9" ht="22.5" customHeight="1">
      <c r="A25"/>
      <c r="B25"/>
      <c r="C25"/>
      <c r="D25"/>
      <c r="E25"/>
      <c r="F25"/>
      <c r="G25"/>
      <c r="H25"/>
      <c r="I25"/>
    </row>
    <row r="26" spans="1:9" ht="22.5" customHeight="1">
      <c r="A26"/>
      <c r="B26"/>
      <c r="C26" s="44" t="s">
        <v>35</v>
      </c>
      <c r="D26" s="44"/>
      <c r="E26" s="44"/>
      <c r="F26" s="44"/>
      <c r="G26" s="44"/>
      <c r="H26" s="44"/>
      <c r="I26" s="44"/>
    </row>
    <row r="27" spans="1:9" ht="22.5" customHeight="1">
      <c r="A27"/>
      <c r="B27"/>
      <c r="C27" s="33" t="s">
        <v>36</v>
      </c>
      <c r="D27" s="33"/>
      <c r="E27" s="33"/>
      <c r="F27" s="33"/>
      <c r="G27" s="33"/>
      <c r="H27" s="33"/>
      <c r="I27" s="33"/>
    </row>
    <row r="28" spans="1:9" ht="22.5" customHeight="1">
      <c r="A28"/>
      <c r="B28"/>
      <c r="C28" s="33" t="s">
        <v>37</v>
      </c>
      <c r="D28" s="33"/>
      <c r="E28" s="33"/>
      <c r="F28" s="33"/>
      <c r="G28" s="33"/>
      <c r="H28" s="33"/>
      <c r="I28" s="33"/>
    </row>
    <row r="29" spans="1:9" ht="24" customHeight="1">
      <c r="A29"/>
      <c r="B29"/>
      <c r="C29" s="33" t="s">
        <v>51</v>
      </c>
      <c r="D29" s="33"/>
      <c r="E29" s="33"/>
      <c r="F29" s="33"/>
      <c r="G29" s="33"/>
      <c r="H29" s="33"/>
      <c r="I29" s="33"/>
    </row>
    <row r="30" spans="1:9" ht="13.5">
      <c r="A30"/>
      <c r="B30"/>
      <c r="C30"/>
      <c r="D30"/>
      <c r="E30"/>
      <c r="F30"/>
      <c r="G30"/>
      <c r="H30"/>
      <c r="I30"/>
    </row>
    <row r="31" spans="1:9" ht="18.75">
      <c r="A31" s="33" t="s">
        <v>76</v>
      </c>
      <c r="B31" s="33"/>
      <c r="C31" s="33"/>
      <c r="D31" s="33"/>
      <c r="E31" s="33"/>
      <c r="F31" s="33"/>
      <c r="G31" s="33"/>
      <c r="H31" s="33"/>
      <c r="I31" s="33"/>
    </row>
    <row r="32" spans="1:9" ht="18.75">
      <c r="A32" s="32" t="s">
        <v>77</v>
      </c>
      <c r="B32" s="32"/>
      <c r="C32" s="32"/>
      <c r="D32" s="32"/>
      <c r="E32" s="32"/>
      <c r="F32" s="32"/>
      <c r="G32" s="32"/>
      <c r="H32" s="32"/>
      <c r="I32" s="32"/>
    </row>
    <row r="33" spans="1:9" ht="18.75">
      <c r="A33" s="33" t="s">
        <v>78</v>
      </c>
      <c r="B33" s="33"/>
      <c r="C33" s="33"/>
      <c r="D33" s="33"/>
      <c r="E33" s="33"/>
      <c r="F33" s="33"/>
      <c r="G33" s="33"/>
      <c r="H33" s="33"/>
      <c r="I33" s="33"/>
    </row>
    <row r="34" spans="1:9" ht="18.75">
      <c r="A34" s="32" t="s">
        <v>42</v>
      </c>
      <c r="B34" s="32"/>
      <c r="C34" s="32"/>
      <c r="D34" s="32"/>
      <c r="E34" s="32"/>
      <c r="F34" s="32"/>
      <c r="G34" s="32"/>
      <c r="H34" s="32"/>
      <c r="I34" s="32"/>
    </row>
    <row r="35" spans="1:9" ht="18.75">
      <c r="A35" s="33" t="s">
        <v>38</v>
      </c>
      <c r="B35" s="33"/>
      <c r="C35" s="33"/>
      <c r="D35" s="33"/>
      <c r="E35" s="33"/>
      <c r="F35" s="33"/>
      <c r="G35" s="33"/>
      <c r="H35" s="33"/>
      <c r="I35" s="33"/>
    </row>
    <row r="36" spans="1:9" ht="18.75">
      <c r="A36" s="33" t="s">
        <v>79</v>
      </c>
      <c r="B36" s="33"/>
      <c r="C36" s="33"/>
      <c r="D36" s="33"/>
      <c r="E36" s="33"/>
      <c r="F36" s="33"/>
      <c r="G36" s="33"/>
      <c r="H36" s="33"/>
      <c r="I36" s="33"/>
    </row>
    <row r="37" spans="1:9" ht="18.75">
      <c r="A37" s="32" t="s">
        <v>39</v>
      </c>
      <c r="B37" s="32"/>
      <c r="C37" s="32"/>
      <c r="D37" s="32"/>
      <c r="E37" s="32"/>
      <c r="F37" s="32"/>
      <c r="G37" s="32"/>
      <c r="H37" s="32"/>
      <c r="I37" s="32"/>
    </row>
    <row r="56" spans="3:6" ht="13.5">
      <c r="C56" s="1" t="s">
        <v>13</v>
      </c>
      <c r="D56" s="1">
        <v>1</v>
      </c>
      <c r="E56" s="1" t="s">
        <v>16</v>
      </c>
      <c r="F56" s="1" t="s">
        <v>19</v>
      </c>
    </row>
    <row r="57" spans="3:6" ht="13.5">
      <c r="C57" s="1" t="s">
        <v>14</v>
      </c>
      <c r="D57" s="1">
        <v>2</v>
      </c>
      <c r="E57" s="1" t="s">
        <v>17</v>
      </c>
      <c r="F57" s="1" t="s">
        <v>20</v>
      </c>
    </row>
    <row r="58" spans="4:6" ht="13.5">
      <c r="D58" s="1" t="s">
        <v>15</v>
      </c>
      <c r="E58" s="1" t="s">
        <v>18</v>
      </c>
      <c r="F58" s="1" t="s">
        <v>21</v>
      </c>
    </row>
    <row r="59" ht="13.5">
      <c r="F59" s="1" t="s">
        <v>22</v>
      </c>
    </row>
    <row r="60" ht="13.5">
      <c r="F60" s="1" t="s">
        <v>23</v>
      </c>
    </row>
    <row r="61" ht="13.5">
      <c r="F61" s="1" t="s">
        <v>14</v>
      </c>
    </row>
  </sheetData>
  <sheetProtection password="C544" sheet="1"/>
  <mergeCells count="40">
    <mergeCell ref="A1:I1"/>
    <mergeCell ref="A2:I2"/>
    <mergeCell ref="A3:I3"/>
    <mergeCell ref="B4:D4"/>
    <mergeCell ref="E4:G4"/>
    <mergeCell ref="H4:I4"/>
    <mergeCell ref="F10:G10"/>
    <mergeCell ref="B5:I5"/>
    <mergeCell ref="B6:D6"/>
    <mergeCell ref="E6:F6"/>
    <mergeCell ref="G6:I6"/>
    <mergeCell ref="B7:E7"/>
    <mergeCell ref="F7:I7"/>
    <mergeCell ref="K2:L2"/>
    <mergeCell ref="K9:N9"/>
    <mergeCell ref="K8:N8"/>
    <mergeCell ref="B11:E11"/>
    <mergeCell ref="F11:I11"/>
    <mergeCell ref="B8:E8"/>
    <mergeCell ref="F8:I8"/>
    <mergeCell ref="B9:C9"/>
    <mergeCell ref="F9:G9"/>
    <mergeCell ref="B10:C10"/>
    <mergeCell ref="A32:I32"/>
    <mergeCell ref="A11:A21"/>
    <mergeCell ref="B22:C22"/>
    <mergeCell ref="F22:G22"/>
    <mergeCell ref="B23:E23"/>
    <mergeCell ref="F23:H23"/>
    <mergeCell ref="B24:I24"/>
    <mergeCell ref="A33:I33"/>
    <mergeCell ref="A34:I34"/>
    <mergeCell ref="A35:I35"/>
    <mergeCell ref="A36:I36"/>
    <mergeCell ref="A37:I37"/>
    <mergeCell ref="C26:I26"/>
    <mergeCell ref="C27:I27"/>
    <mergeCell ref="C28:I28"/>
    <mergeCell ref="C29:I29"/>
    <mergeCell ref="A31:I31"/>
  </mergeCells>
  <dataValidations count="4">
    <dataValidation type="list" allowBlank="1" showInputMessage="1" showErrorMessage="1" sqref="H9:H10 D9:D10">
      <formula1>$D$63:$D$73</formula1>
    </dataValidation>
    <dataValidation type="list" allowBlank="1" showInputMessage="1" showErrorMessage="1" sqref="D12:D21 H12:H21">
      <formula1>$F$64:$F$70</formula1>
    </dataValidation>
    <dataValidation type="list" allowBlank="1" showInputMessage="1" showErrorMessage="1" sqref="C12:C21 G12:G21">
      <formula1>$E$64:$E$68</formula1>
    </dataValidation>
    <dataValidation type="list" allowBlank="1" showInputMessage="1" showErrorMessage="1" sqref="B8:I8">
      <formula1>$C$64:$C$66</formula1>
    </dataValidation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3"/>
  <headerFooter>
    <oddHeader>&amp;R&amp;D&amp;T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PageLayoutView="0" workbookViewId="0" topLeftCell="A1">
      <selection activeCell="C11" sqref="C11"/>
    </sheetView>
  </sheetViews>
  <sheetFormatPr defaultColWidth="9.140625" defaultRowHeight="15"/>
  <cols>
    <col min="1" max="1" width="4.140625" style="0" bestFit="1" customWidth="1"/>
    <col min="3" max="3" width="12.57421875" style="0" bestFit="1" customWidth="1"/>
    <col min="5" max="5" width="8.57421875" style="0" bestFit="1" customWidth="1"/>
    <col min="6" max="6" width="9.00390625" style="0" bestFit="1" customWidth="1"/>
    <col min="7" max="7" width="5.421875" style="0" bestFit="1" customWidth="1"/>
    <col min="8" max="8" width="8.57421875" style="0" bestFit="1" customWidth="1"/>
    <col min="10" max="10" width="5.8515625" style="0" bestFit="1" customWidth="1"/>
    <col min="11" max="11" width="10.28125" style="0" bestFit="1" customWidth="1"/>
    <col min="12" max="12" width="8.140625" style="0" customWidth="1"/>
  </cols>
  <sheetData>
    <row r="1" spans="1:12" ht="13.5">
      <c r="A1" s="59" t="s">
        <v>27</v>
      </c>
      <c r="B1" s="59" t="s">
        <v>28</v>
      </c>
      <c r="C1" s="59" t="s">
        <v>29</v>
      </c>
      <c r="D1" s="59" t="s">
        <v>30</v>
      </c>
      <c r="E1" s="13" t="s">
        <v>59</v>
      </c>
      <c r="F1" s="13" t="s">
        <v>60</v>
      </c>
      <c r="G1" s="13" t="s">
        <v>61</v>
      </c>
      <c r="H1" s="13" t="s">
        <v>62</v>
      </c>
      <c r="I1" s="13" t="s">
        <v>63</v>
      </c>
      <c r="J1" s="13" t="s">
        <v>64</v>
      </c>
      <c r="K1" s="59" t="s">
        <v>46</v>
      </c>
      <c r="L1" s="59" t="s">
        <v>48</v>
      </c>
    </row>
    <row r="2" spans="1:12" ht="13.5">
      <c r="A2" s="59"/>
      <c r="B2" s="59"/>
      <c r="C2" s="59"/>
      <c r="D2" s="59"/>
      <c r="E2" s="12" t="s">
        <v>31</v>
      </c>
      <c r="F2" s="12" t="s">
        <v>31</v>
      </c>
      <c r="G2" s="12" t="s">
        <v>47</v>
      </c>
      <c r="H2" s="12" t="s">
        <v>31</v>
      </c>
      <c r="I2" s="12" t="s">
        <v>31</v>
      </c>
      <c r="J2" s="12" t="s">
        <v>47</v>
      </c>
      <c r="K2" s="59"/>
      <c r="L2" s="59"/>
    </row>
    <row r="3" spans="1:12" ht="15" customHeight="1">
      <c r="A3" s="9">
        <v>1</v>
      </c>
      <c r="B3" s="9">
        <f>'記入シート'!$B$4</f>
        <v>0</v>
      </c>
      <c r="C3" s="9">
        <f>IF('記入シート'!$D$9&gt;=2,'記入シート'!H4&amp;"A",IF('記入シート'!H9&gt;=2,'記入シート'!H4&amp;"A",'記入シート'!H4))</f>
        <v>0</v>
      </c>
      <c r="D3" s="9">
        <f>IF('記入シート'!$D$9&gt;=1,"男",IF('記入シート'!$H$9&gt;=1,"男",""))</f>
      </c>
      <c r="E3" s="9">
        <f>'記入シート'!D9</f>
        <v>0</v>
      </c>
      <c r="F3" s="10"/>
      <c r="G3" s="9">
        <f>'記入シート'!D22</f>
        <v>0</v>
      </c>
      <c r="H3" s="9">
        <f>'記入シート'!H9</f>
        <v>0</v>
      </c>
      <c r="I3" s="10"/>
      <c r="J3" s="9">
        <f>'記入シート'!H22</f>
        <v>0</v>
      </c>
      <c r="K3" s="9">
        <f>'記入シート'!C12&amp;'記入シート'!D12</f>
      </c>
      <c r="L3" s="9">
        <f>'記入シート'!F23</f>
        <v>0</v>
      </c>
    </row>
    <row r="4" spans="1:12" ht="15" customHeight="1">
      <c r="A4" s="9">
        <v>2</v>
      </c>
      <c r="B4" s="19">
        <f>'記入シート'!$B$4</f>
        <v>0</v>
      </c>
      <c r="C4" s="9">
        <f>IF('記入シート'!$D$9&gt;=2,'記入シート'!$H$4&amp;"B",IF('記入シート'!$H$9&gt;=2,'記入シート'!$H$4&amp;"B",""))</f>
      </c>
      <c r="D4" s="9">
        <f>IF('記入シート'!$D$9&gt;=2,"男",IF('記入シート'!$H$9&gt;=2,"男",""))</f>
      </c>
      <c r="E4" s="9"/>
      <c r="F4" s="9"/>
      <c r="G4" s="9"/>
      <c r="H4" s="9"/>
      <c r="I4" s="9"/>
      <c r="J4" s="9"/>
      <c r="K4" s="9">
        <f>'記入シート'!C13&amp;'記入シート'!D13</f>
      </c>
      <c r="L4" s="9"/>
    </row>
    <row r="5" spans="1:12" ht="15" customHeight="1">
      <c r="A5" s="27">
        <v>3</v>
      </c>
      <c r="B5" s="19">
        <f>'記入シート'!$B$4</f>
        <v>0</v>
      </c>
      <c r="C5" s="20">
        <f>IF('記入シート'!$D$9&gt;=3,'記入シート'!$H$4&amp;"C",IF('記入シート'!$H$9&gt;=3,'記入シート'!$H$4&amp;"C",""))</f>
      </c>
      <c r="D5" s="26">
        <f>IF('記入シート'!$D$9&gt;=3,"男",IF('記入シート'!$H$9&gt;=3,"男",""))</f>
      </c>
      <c r="E5" s="19"/>
      <c r="F5" s="19"/>
      <c r="G5" s="19"/>
      <c r="H5" s="19"/>
      <c r="I5" s="19"/>
      <c r="J5" s="19"/>
      <c r="K5" s="28">
        <f>'記入シート'!C14&amp;'記入シート'!D14</f>
      </c>
      <c r="L5" s="19"/>
    </row>
    <row r="6" spans="1:12" ht="15" customHeight="1">
      <c r="A6" s="27">
        <v>4</v>
      </c>
      <c r="B6" s="19">
        <f>'記入シート'!$B$4</f>
        <v>0</v>
      </c>
      <c r="C6" s="25">
        <f>IF('記入シート'!$D$9&gt;=4,'記入シート'!$H$4&amp;"D",IF('記入シート'!$H$9&gt;=4,'記入シート'!$H$4&amp;"D",""))</f>
      </c>
      <c r="D6" s="26">
        <f>IF('記入シート'!$D$9&gt;=4,"男",IF('記入シート'!$H$9&gt;=4,"男",""))</f>
      </c>
      <c r="E6" s="19"/>
      <c r="F6" s="19"/>
      <c r="G6" s="19"/>
      <c r="H6" s="19"/>
      <c r="I6" s="19"/>
      <c r="J6" s="19"/>
      <c r="K6" s="28">
        <f>'記入シート'!C15&amp;'記入シート'!D15</f>
      </c>
      <c r="L6" s="19"/>
    </row>
    <row r="7" spans="1:12" ht="15" customHeight="1">
      <c r="A7" s="27">
        <v>5</v>
      </c>
      <c r="B7" s="19">
        <f>'記入シート'!$B$4</f>
        <v>0</v>
      </c>
      <c r="C7" s="25">
        <f>IF('記入シート'!$D$9&gt;=5,'記入シート'!$H$4&amp;"E",IF('記入シート'!$H$9&gt;=5,'記入シート'!$H$4&amp;"E",""))</f>
      </c>
      <c r="D7" s="26">
        <f>IF('記入シート'!$D$9&gt;=5,"男",IF('記入シート'!$H$9&gt;=5,"男",""))</f>
      </c>
      <c r="E7" s="19"/>
      <c r="F7" s="19"/>
      <c r="G7" s="19"/>
      <c r="H7" s="19"/>
      <c r="I7" s="19"/>
      <c r="J7" s="19"/>
      <c r="K7" s="28">
        <f>'記入シート'!C16&amp;'記入シート'!D16</f>
      </c>
      <c r="L7" s="19"/>
    </row>
    <row r="8" spans="1:12" ht="15" customHeight="1">
      <c r="A8" s="27">
        <v>6</v>
      </c>
      <c r="B8" s="19">
        <f>'記入シート'!$B$4</f>
        <v>0</v>
      </c>
      <c r="C8" s="25">
        <f>IF('記入シート'!$D$9&gt;=6,'記入シート'!$H$4&amp;"F",IF('記入シート'!$H$9&gt;=6,'記入シート'!$H$4&amp;"F",""))</f>
      </c>
      <c r="D8" s="26">
        <f>IF('記入シート'!$D$9&gt;=6,"男",IF('記入シート'!$H$9&gt;=6,"男",""))</f>
      </c>
      <c r="E8" s="19"/>
      <c r="F8" s="19"/>
      <c r="G8" s="19"/>
      <c r="H8" s="19"/>
      <c r="I8" s="19"/>
      <c r="J8" s="19"/>
      <c r="K8" s="28">
        <f>'記入シート'!C17&amp;'記入シート'!D17</f>
      </c>
      <c r="L8" s="19"/>
    </row>
    <row r="9" spans="1:12" ht="15" customHeight="1">
      <c r="A9" s="27">
        <v>7</v>
      </c>
      <c r="B9" s="19">
        <f>'記入シート'!$B$4</f>
        <v>0</v>
      </c>
      <c r="C9" s="25">
        <f>IF('記入シート'!$D$9&gt;=7,'記入シート'!$H$4&amp;"G",IF('記入シート'!$H$9&gt;=7,'記入シート'!$H$4&amp;"G",""))</f>
      </c>
      <c r="D9" s="26">
        <f>IF('記入シート'!$D$9&gt;=7,"男",IF('記入シート'!$H$9&gt;=7,"男",""))</f>
      </c>
      <c r="E9" s="19"/>
      <c r="F9" s="19"/>
      <c r="G9" s="19"/>
      <c r="H9" s="19"/>
      <c r="I9" s="19"/>
      <c r="J9" s="19"/>
      <c r="K9" s="28">
        <f>'記入シート'!C18&amp;'記入シート'!D18</f>
      </c>
      <c r="L9" s="19"/>
    </row>
    <row r="10" spans="1:12" ht="15" customHeight="1">
      <c r="A10" s="27">
        <v>8</v>
      </c>
      <c r="B10" s="19">
        <f>'記入シート'!$B$4</f>
        <v>0</v>
      </c>
      <c r="C10" s="25">
        <f>IF('記入シート'!$D$9&gt;=8,'記入シート'!$H$4&amp;"H",IF('記入シート'!$H$9&gt;=8,'記入シート'!$H$4&amp;"H",""))</f>
      </c>
      <c r="D10" s="26">
        <f>IF('記入シート'!$D$9&gt;=8,"男",IF('記入シート'!$H$9&gt;=8,"男",""))</f>
      </c>
      <c r="E10" s="19"/>
      <c r="F10" s="19"/>
      <c r="G10" s="19"/>
      <c r="H10" s="19"/>
      <c r="I10" s="19"/>
      <c r="J10" s="19"/>
      <c r="K10" s="28">
        <f>'記入シート'!C19&amp;'記入シート'!D19</f>
      </c>
      <c r="L10" s="19"/>
    </row>
    <row r="11" spans="1:12" ht="15" customHeight="1">
      <c r="A11" s="27">
        <v>9</v>
      </c>
      <c r="B11" s="19">
        <f>'記入シート'!$B$4</f>
        <v>0</v>
      </c>
      <c r="C11" s="26">
        <f>IF('記入シート'!$D$9&gt;=9,'記入シート'!$H$4&amp;"I",IF('記入シート'!$H$9&gt;=9,'記入シート'!$H$4&amp;"I",""))</f>
      </c>
      <c r="D11" s="26">
        <f>IF('記入シート'!$D$9&gt;=9,"男",IF('記入シート'!$H$9&gt;=9,"男",""))</f>
      </c>
      <c r="E11" s="19"/>
      <c r="F11" s="19"/>
      <c r="G11" s="19"/>
      <c r="H11" s="19"/>
      <c r="I11" s="19"/>
      <c r="J11" s="19"/>
      <c r="K11" s="28">
        <f>'記入シート'!C20&amp;'記入シート'!D20</f>
      </c>
      <c r="L11" s="19"/>
    </row>
    <row r="12" spans="1:12" ht="15" customHeight="1">
      <c r="A12" s="27">
        <v>10</v>
      </c>
      <c r="B12" s="19">
        <f>'記入シート'!$B$4</f>
        <v>0</v>
      </c>
      <c r="C12" s="26">
        <f>IF('記入シート'!$D$9&gt;=10,'記入シート'!$H$4&amp;"J",IF('記入シート'!$H$9&gt;=10,'記入シート'!$H$4&amp;"J",""))</f>
      </c>
      <c r="D12" s="26">
        <f>IF('記入シート'!$D$9&gt;=10,"男",IF('記入シート'!$H$9&gt;=10,"男",""))</f>
      </c>
      <c r="E12" s="19"/>
      <c r="F12" s="19"/>
      <c r="G12" s="19"/>
      <c r="H12" s="19"/>
      <c r="I12" s="19"/>
      <c r="J12" s="19"/>
      <c r="K12" s="28">
        <f>'記入シート'!C21&amp;'記入シート'!D21</f>
      </c>
      <c r="L12" s="19"/>
    </row>
    <row r="13" spans="1:12" ht="15" customHeight="1">
      <c r="A13" s="11">
        <v>1</v>
      </c>
      <c r="B13" s="19">
        <f>'記入シート'!$B$4</f>
        <v>0</v>
      </c>
      <c r="C13" s="11">
        <f>IF('記入シート'!D10&gt;=2,'記入シート'!H4&amp;"A",IF('記入シート'!H10&gt;=2,'記入シート'!H4&amp;"A",'記入シート'!H4))</f>
        <v>0</v>
      </c>
      <c r="D13" s="11">
        <f>IF('記入シート'!D10&gt;=1,"女",IF('記入シート'!H10&gt;=1,"女",""))</f>
      </c>
      <c r="E13" s="11"/>
      <c r="F13" s="11">
        <f>'記入シート'!D10</f>
        <v>0</v>
      </c>
      <c r="G13" s="11"/>
      <c r="H13" s="11"/>
      <c r="I13" s="11">
        <f>'記入シート'!H10</f>
        <v>0</v>
      </c>
      <c r="J13" s="11"/>
      <c r="K13" s="11">
        <f>'記入シート'!G12&amp;'記入シート'!H12</f>
      </c>
      <c r="L13" s="11"/>
    </row>
    <row r="14" spans="1:12" ht="15" customHeight="1">
      <c r="A14" s="11">
        <v>2</v>
      </c>
      <c r="B14" s="19">
        <f>'記入シート'!$B$4</f>
        <v>0</v>
      </c>
      <c r="C14" s="11">
        <f>IF('記入シート'!D10&gt;=2,'記入シート'!H4&amp;"B",IF('記入シート'!H10&gt;=2,'記入シート'!H4&amp;"B",""))</f>
      </c>
      <c r="D14" s="11">
        <f>IF('記入シート'!D10&gt;=2,"女",IF('記入シート'!H10&gt;=2,"女",""))</f>
      </c>
      <c r="E14" s="11"/>
      <c r="F14" s="11"/>
      <c r="G14" s="11"/>
      <c r="H14" s="11"/>
      <c r="I14" s="11"/>
      <c r="J14" s="11"/>
      <c r="K14" s="11">
        <f>'記入シート'!G13&amp;'記入シート'!H13</f>
      </c>
      <c r="L14" s="11"/>
    </row>
    <row r="15" spans="1:12" ht="13.5">
      <c r="A15" s="11">
        <v>3</v>
      </c>
      <c r="B15" s="27">
        <f>'記入シート'!$B$4</f>
        <v>0</v>
      </c>
      <c r="C15" s="28">
        <f>IF('記入シート'!$D$10&gt;=3,'記入シート'!$H$4&amp;"C",IF('記入シート'!$H$10&gt;=3,'記入シート'!$H$4&amp;"C",""))</f>
      </c>
      <c r="D15" s="11">
        <f>IF('記入シート'!D12&gt;=1,"女",IF('記入シート'!H12&gt;=1,"女",""))</f>
      </c>
      <c r="E15" s="11"/>
      <c r="F15" s="11"/>
      <c r="G15" s="11"/>
      <c r="H15" s="11"/>
      <c r="I15" s="11"/>
      <c r="J15" s="11"/>
      <c r="K15" s="11">
        <f>'記入シート'!G14&amp;'記入シート'!H14</f>
      </c>
      <c r="L15" s="11"/>
    </row>
    <row r="16" spans="1:12" ht="13.5">
      <c r="A16" s="11">
        <v>4</v>
      </c>
      <c r="B16" s="27">
        <f>'記入シート'!$B$4</f>
        <v>0</v>
      </c>
      <c r="C16" s="28">
        <f>IF('記入シート'!$D$10&gt;=4,'記入シート'!$H$4&amp;"D",IF('記入シート'!$H$19&gt;=4,'記入シート'!$H$4&amp;"D",""))</f>
      </c>
      <c r="D16" s="11">
        <f>IF('記入シート'!D12&gt;=2,"女",IF('記入シート'!H12&gt;=2,"女",""))</f>
      </c>
      <c r="E16" s="11"/>
      <c r="F16" s="11"/>
      <c r="G16" s="11"/>
      <c r="H16" s="11"/>
      <c r="I16" s="11"/>
      <c r="J16" s="11"/>
      <c r="K16" s="11">
        <f>'記入シート'!G15&amp;'記入シート'!H15</f>
      </c>
      <c r="L16" s="11"/>
    </row>
    <row r="17" spans="1:12" ht="13.5">
      <c r="A17" s="11">
        <v>5</v>
      </c>
      <c r="B17" s="27">
        <f>'記入シート'!$B$4</f>
        <v>0</v>
      </c>
      <c r="C17" s="28">
        <f>IF('記入シート'!$D$10&gt;=5,'記入シート'!$H$4&amp;"E",IF('記入シート'!$H$10&gt;=5,'記入シート'!$H$4&amp;"E",""))</f>
      </c>
      <c r="D17" s="11">
        <f>IF('記入シート'!D14&gt;=1,"女",IF('記入シート'!H14&gt;=1,"女",""))</f>
      </c>
      <c r="E17" s="11"/>
      <c r="F17" s="11"/>
      <c r="G17" s="11"/>
      <c r="H17" s="11"/>
      <c r="I17" s="11"/>
      <c r="J17" s="11"/>
      <c r="K17" s="11">
        <f>'記入シート'!G16&amp;'記入シート'!H16</f>
      </c>
      <c r="L17" s="11"/>
    </row>
    <row r="18" spans="1:12" ht="13.5">
      <c r="A18" s="11">
        <v>6</v>
      </c>
      <c r="B18" s="27">
        <f>'記入シート'!$B$4</f>
        <v>0</v>
      </c>
      <c r="C18" s="28">
        <f>IF('記入シート'!$D$10&gt;=6,'記入シート'!$H$4&amp;"F",IF('記入シート'!$H$10&gt;=6,'記入シート'!$H$4&amp;"F",""))</f>
      </c>
      <c r="D18" s="11">
        <f>IF('記入シート'!D14&gt;=2,"女",IF('記入シート'!H14&gt;=2,"女",""))</f>
      </c>
      <c r="E18" s="11"/>
      <c r="F18" s="11"/>
      <c r="G18" s="11"/>
      <c r="H18" s="11"/>
      <c r="I18" s="11"/>
      <c r="J18" s="11"/>
      <c r="K18" s="11">
        <f>'記入シート'!G17&amp;'記入シート'!H17</f>
      </c>
      <c r="L18" s="11"/>
    </row>
    <row r="19" spans="1:12" ht="13.5">
      <c r="A19" s="11">
        <v>7</v>
      </c>
      <c r="B19" s="27">
        <f>'記入シート'!$B$4</f>
        <v>0</v>
      </c>
      <c r="C19" s="28">
        <f>IF('記入シート'!$D$10&gt;=7,'記入シート'!$H$4&amp;"G",IF('記入シート'!$H$10&gt;=7,'記入シート'!$H$4&amp;"G",""))</f>
      </c>
      <c r="D19" s="11">
        <f>IF('記入シート'!D16&gt;=1,"女",IF('記入シート'!H16&gt;=1,"女",""))</f>
      </c>
      <c r="E19" s="11"/>
      <c r="F19" s="11"/>
      <c r="G19" s="11"/>
      <c r="H19" s="11"/>
      <c r="I19" s="11"/>
      <c r="J19" s="11"/>
      <c r="K19" s="11">
        <f>'記入シート'!G18&amp;'記入シート'!H18</f>
      </c>
      <c r="L19" s="11"/>
    </row>
    <row r="20" spans="1:12" ht="13.5">
      <c r="A20" s="11">
        <v>8</v>
      </c>
      <c r="B20" s="27">
        <f>'記入シート'!$B$4</f>
        <v>0</v>
      </c>
      <c r="C20" s="28">
        <f>IF('記入シート'!$D$10&gt;=8,'記入シート'!$H$4&amp;"H",IF('記入シート'!$H$10&gt;=8,'記入シート'!$H$4&amp;"H",""))</f>
      </c>
      <c r="D20" s="11">
        <f>IF('記入シート'!D16&gt;=2,"女",IF('記入シート'!H16&gt;=2,"女",""))</f>
      </c>
      <c r="E20" s="11"/>
      <c r="F20" s="11"/>
      <c r="G20" s="11"/>
      <c r="H20" s="11"/>
      <c r="I20" s="11"/>
      <c r="J20" s="11"/>
      <c r="K20" s="11">
        <f>'記入シート'!G19&amp;'記入シート'!H19</f>
      </c>
      <c r="L20" s="11"/>
    </row>
    <row r="21" spans="1:12" ht="13.5">
      <c r="A21" s="11">
        <v>9</v>
      </c>
      <c r="B21" s="27">
        <f>'記入シート'!$B$4</f>
        <v>0</v>
      </c>
      <c r="C21" s="28">
        <f>IF('記入シート'!$D$10&gt;=9,'記入シート'!$H$4&amp;"I",IF('記入シート'!$H$9&gt;=10,'記入シート'!$H$4&amp;"I",""))</f>
      </c>
      <c r="D21" s="11">
        <f>IF('記入シート'!D18&gt;=1,"女",IF('記入シート'!H18&gt;=1,"女",""))</f>
      </c>
      <c r="E21" s="11"/>
      <c r="F21" s="11"/>
      <c r="G21" s="11"/>
      <c r="H21" s="11"/>
      <c r="I21" s="11"/>
      <c r="J21" s="11"/>
      <c r="K21" s="11">
        <f>'記入シート'!G20&amp;'記入シート'!H20</f>
      </c>
      <c r="L21" s="11"/>
    </row>
    <row r="22" spans="1:12" ht="13.5">
      <c r="A22" s="11">
        <v>10</v>
      </c>
      <c r="B22" s="27">
        <f>'記入シート'!$B$4</f>
        <v>0</v>
      </c>
      <c r="C22" s="28">
        <f>IF('記入シート'!$D$10&gt;=10,'記入シート'!$H$4&amp;"J",IF('記入シート'!$H$10&gt;=10,'記入シート'!$H$4&amp;"J",""))</f>
      </c>
      <c r="D22" s="11">
        <f>IF('記入シート'!D18&gt;=2,"女",IF('記入シート'!H18&gt;=2,"女",""))</f>
      </c>
      <c r="E22" s="11"/>
      <c r="F22" s="11"/>
      <c r="G22" s="11"/>
      <c r="H22" s="11"/>
      <c r="I22" s="11"/>
      <c r="J22" s="11"/>
      <c r="K22" s="11">
        <f>'記入シート'!G21&amp;'記入シート'!H21</f>
      </c>
      <c r="L22" s="11"/>
    </row>
  </sheetData>
  <sheetProtection/>
  <mergeCells count="6">
    <mergeCell ref="A1:A2"/>
    <mergeCell ref="B1:B2"/>
    <mergeCell ref="C1:C2"/>
    <mergeCell ref="D1:D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  <ignoredErrors>
    <ignoredError sqref="C6 C11 D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Nishi_jhs_tpc01</cp:lastModifiedBy>
  <cp:lastPrinted>2017-10-16T06:36:50Z</cp:lastPrinted>
  <dcterms:created xsi:type="dcterms:W3CDTF">2017-10-12T06:02:07Z</dcterms:created>
  <dcterms:modified xsi:type="dcterms:W3CDTF">2019-10-21T09:39:55Z</dcterms:modified>
  <cp:category/>
  <cp:version/>
  <cp:contentType/>
  <cp:contentStatus/>
</cp:coreProperties>
</file>